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2040" yWindow="1680" windowWidth="13260" windowHeight="7275"/>
  </bookViews>
  <sheets>
    <sheet name="Comparative Balance Sheet" sheetId="1" r:id="rId1"/>
  </sheets>
  <definedNames>
    <definedName name="__IntlFixup" hidden="1">TRUE</definedName>
    <definedName name="_Order1" hidden="1">0</definedName>
    <definedName name="Data.Dump" hidden="1">OFFSET([0]!Data.Top.Left,1,0)</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'Comparative Balance Sheet'!$B$3:$L$32</definedName>
  </definedNames>
  <calcPr calcId="152511"/>
</workbook>
</file>

<file path=xl/calcChain.xml><?xml version="1.0" encoding="utf-8"?>
<calcChain xmlns="http://schemas.openxmlformats.org/spreadsheetml/2006/main">
  <c r="B5" i="1" l="1"/>
  <c r="K18" i="1"/>
  <c r="K27" i="1" s="1"/>
  <c r="K28" i="1" s="1"/>
  <c r="K26" i="1"/>
  <c r="H18" i="1"/>
  <c r="H26" i="1"/>
  <c r="H27" i="1"/>
  <c r="H28" i="1" s="1"/>
  <c r="E18" i="1"/>
  <c r="E26" i="1"/>
  <c r="F26" i="1" s="1"/>
  <c r="L26" i="1"/>
  <c r="I26" i="1"/>
  <c r="L25" i="1"/>
  <c r="I25" i="1"/>
  <c r="F25" i="1"/>
  <c r="L24" i="1"/>
  <c r="I24" i="1"/>
  <c r="F24" i="1"/>
  <c r="L23" i="1"/>
  <c r="I23" i="1"/>
  <c r="F23" i="1"/>
  <c r="L22" i="1"/>
  <c r="I22" i="1"/>
  <c r="F22" i="1"/>
  <c r="L21" i="1"/>
  <c r="I21" i="1"/>
  <c r="F21" i="1"/>
  <c r="I18" i="1"/>
  <c r="F18" i="1"/>
  <c r="L17" i="1"/>
  <c r="I17" i="1"/>
  <c r="F17" i="1"/>
  <c r="I16" i="1"/>
  <c r="F16" i="1"/>
  <c r="L15" i="1"/>
  <c r="I15" i="1"/>
  <c r="F15" i="1"/>
  <c r="I14" i="1"/>
  <c r="F14" i="1"/>
  <c r="L13" i="1"/>
  <c r="I13" i="1"/>
  <c r="F13" i="1"/>
  <c r="I12" i="1"/>
  <c r="F12" i="1"/>
  <c r="L11" i="1"/>
  <c r="I11" i="1"/>
  <c r="F11" i="1"/>
  <c r="E9" i="1"/>
  <c r="H9" i="1"/>
  <c r="K9" i="1" s="1"/>
  <c r="L14" i="1" l="1"/>
  <c r="L18" i="1"/>
  <c r="L12" i="1"/>
  <c r="L16" i="1"/>
  <c r="I28" i="1"/>
  <c r="I27" i="1"/>
  <c r="L28" i="1"/>
  <c r="L27" i="1"/>
  <c r="E27" i="1"/>
  <c r="E28" i="1" s="1"/>
  <c r="F28" i="1" l="1"/>
  <c r="F27" i="1"/>
</calcChain>
</file>

<file path=xl/comments1.xml><?xml version="1.0" encoding="utf-8"?>
<comments xmlns="http://schemas.openxmlformats.org/spreadsheetml/2006/main">
  <authors>
    <author>Author</author>
  </authors>
  <commentList>
    <comment ref="C6" authorId="0" shapeId="0">
      <text>
        <r>
          <rPr>
            <sz val="10"/>
            <color indexed="81"/>
            <rFont val="Arial"/>
            <family val="2"/>
          </rPr>
          <t>This comparative balance sheet serves as a financial comparison from year to year. 
Prepare this analysis at least once a year to see what kinds of trends are developing. 
Your future financial security could very well depend on how well you grow and maximize your net worth.
Percentage totals may not always equal 100% because of rounding.</t>
        </r>
      </text>
    </comment>
  </commentList>
</comments>
</file>

<file path=xl/sharedStrings.xml><?xml version="1.0" encoding="utf-8"?>
<sst xmlns="http://schemas.openxmlformats.org/spreadsheetml/2006/main" count="32" uniqueCount="22">
  <si>
    <t>Comparative Balance Sheet</t>
  </si>
  <si>
    <t>XYZ Corporation</t>
  </si>
  <si>
    <t>Base year of analysis</t>
  </si>
  <si>
    <t>Assets</t>
  </si>
  <si>
    <t>Amounts</t>
  </si>
  <si>
    <t>% of total</t>
  </si>
  <si>
    <t>Cash and Receivables</t>
  </si>
  <si>
    <t>Investments</t>
  </si>
  <si>
    <t>Real Estate</t>
  </si>
  <si>
    <t>Business Interests</t>
  </si>
  <si>
    <t>Personal Property</t>
  </si>
  <si>
    <t>Retirement Assets</t>
  </si>
  <si>
    <t>Other</t>
  </si>
  <si>
    <t>Total Assets</t>
  </si>
  <si>
    <t xml:space="preserve">Liabilities </t>
  </si>
  <si>
    <t>Credit Cards</t>
  </si>
  <si>
    <t>Automobile loans</t>
  </si>
  <si>
    <t>Mortgages</t>
  </si>
  <si>
    <t>Other Debts</t>
  </si>
  <si>
    <t>Total liabilities</t>
  </si>
  <si>
    <t>Net Worth</t>
  </si>
  <si>
    <t>Total Liabilities and Equity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</si>
</sst>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quot;$&quot;#,##0_);\(&quot;$&quot;#,##0\)"/>
    <numFmt numFmtId="165" formatCode="&quot;$&quot;#,##0_);[Red]\(&quot;$&quot;#,##0\)"/>
    <numFmt numFmtId="166" formatCode="&quot;$&quot;#,##0.00_);\(&quot;$&quot;#,##0.00\)"/>
    <numFmt numFmtId="167" formatCode="_(&quot;$&quot;* #,##0.00_);_(&quot;$&quot;* \(#,##0.00\);_(&quot;$&quot;* &quot;-&quot;??_);_(@_)"/>
    <numFmt numFmtId="168" formatCode="_(* #,##0.00_);_(* \(#,##0.00\);_(* &quot;-&quot;??_);_(@_)"/>
    <numFmt numFmtId="169" formatCode="mmmm\ d\,\ yyyy"/>
    <numFmt numFmtId="170" formatCode="mm/dd/yy"/>
    <numFmt numFmtId="171" formatCode="0.0%"/>
    <numFmt numFmtId="172" formatCode="0_);[Red]\(0\)"/>
    <numFmt numFmtId="173" formatCode="_-&quot;£&quot;* #,##0_-;\-&quot;£&quot;* #,##0_-;_-&quot;£&quot;* &quot;-&quot;_-;_-@_-"/>
    <numFmt numFmtId="174" formatCode="_-* #,##0_-;\-* #,##0_-;_-* &quot;-&quot;_-;_-@_-"/>
    <numFmt numFmtId="175" formatCode="_-&quot;£&quot;* #,##0.00_-;\-&quot;£&quot;* #,##0.00_-;_-&quot;£&quot;* &quot;-&quot;??_-;_-@_-"/>
    <numFmt numFmtId="176" formatCode="_-* #,##0.00_-;\-* #,##0.00_-;_-* &quot;-&quot;??_-;_-@_-"/>
    <numFmt numFmtId="177" formatCode="0.00%_);[Red]\(0.00%\)"/>
    <numFmt numFmtId="178" formatCode="0%_);[Red]\(0%\)"/>
  </numFmts>
  <fonts count="45" x14ac:knownFonts="1">
    <font>
      <sz val="10"/>
      <name val="Arial"/>
    </font>
    <font>
      <sz val="10"/>
      <name val="Arial"/>
      <family val="2"/>
    </font>
    <font>
      <sz val="10"/>
      <name val="Arial"/>
      <family val="2"/>
    </font>
    <font>
      <sz val="10"/>
      <color indexed="8"/>
      <name val="Arial"/>
      <family val="2"/>
    </font>
    <font>
      <sz val="26"/>
      <color indexed="8"/>
      <name val="Times New Roman"/>
      <family val="1"/>
    </font>
    <font>
      <b/>
      <sz val="14"/>
      <color indexed="8"/>
      <name val="Times New Roman"/>
      <family val="1"/>
    </font>
    <font>
      <sz val="12"/>
      <color indexed="8"/>
      <name val="Arial"/>
      <family val="2"/>
    </font>
    <font>
      <b/>
      <sz val="12"/>
      <color indexed="8"/>
      <name val="Times New Roman"/>
      <family val="1"/>
    </font>
    <font>
      <b/>
      <sz val="14"/>
      <color indexed="8"/>
      <name val="Arial"/>
      <family val="2"/>
    </font>
    <font>
      <b/>
      <sz val="12"/>
      <color indexed="8"/>
      <name val="Arial"/>
      <family val="2"/>
    </font>
    <font>
      <sz val="10"/>
      <color indexed="8"/>
      <name val="Arial"/>
      <family val="2"/>
    </font>
    <font>
      <b/>
      <sz val="10"/>
      <color indexed="8"/>
      <name val="Arial"/>
      <family val="2"/>
    </font>
    <font>
      <sz val="10"/>
      <color indexed="81"/>
      <name val="Arial"/>
      <family val="2"/>
    </font>
    <font>
      <u/>
      <sz val="10"/>
      <color indexed="12"/>
      <name val="Arial"/>
      <family val="2"/>
    </font>
    <font>
      <sz val="8"/>
      <name val="Tahoma"/>
      <family val="2"/>
    </font>
    <font>
      <sz val="8"/>
      <name val="Times New Roman"/>
      <family val="1"/>
    </font>
    <font>
      <sz val="8"/>
      <name val="Verdana"/>
      <family val="2"/>
    </font>
    <font>
      <sz val="10"/>
      <name val="Helv"/>
    </font>
    <font>
      <b/>
      <sz val="9"/>
      <name val="Arial"/>
      <family val="2"/>
    </font>
    <font>
      <b/>
      <sz val="8"/>
      <color indexed="9"/>
      <name val="Tahoma"/>
      <family val="2"/>
    </font>
    <font>
      <b/>
      <sz val="8"/>
      <color indexed="8"/>
      <name val="Tahoma"/>
      <family val="2"/>
    </font>
    <font>
      <b/>
      <sz val="18"/>
      <name val="Arial"/>
      <family val="2"/>
    </font>
    <font>
      <b/>
      <sz val="12"/>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b/>
      <sz val="10"/>
      <color indexed="12"/>
      <name val="Arial"/>
      <family val="2"/>
    </font>
    <font>
      <sz val="10"/>
      <color indexed="12"/>
      <name val="Arial"/>
      <family val="2"/>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s>
  <fills count="27">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s>
  <borders count="19">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right/>
      <top/>
      <bottom style="thin">
        <color indexed="64"/>
      </bottom>
      <diagonal/>
    </border>
  </borders>
  <cellStyleXfs count="76">
    <xf numFmtId="0" fontId="0" fillId="0" borderId="0"/>
    <xf numFmtId="0" fontId="31" fillId="2"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2"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3"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2" fillId="6" borderId="0" applyNumberFormat="0" applyBorder="0" applyAlignment="0" applyProtection="0"/>
    <xf numFmtId="0" fontId="32" fillId="3" borderId="0" applyNumberFormat="0" applyBorder="0" applyAlignment="0" applyProtection="0"/>
    <xf numFmtId="0" fontId="32" fillId="9" borderId="0" applyNumberFormat="0" applyBorder="0" applyAlignment="0" applyProtection="0"/>
    <xf numFmtId="0" fontId="32" fillId="8" borderId="0" applyNumberFormat="0" applyBorder="0" applyAlignment="0" applyProtection="0"/>
    <xf numFmtId="0" fontId="32" fillId="6"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9"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37" fontId="14" fillId="16" borderId="1" applyBorder="0" applyProtection="0">
      <alignment vertical="center"/>
    </xf>
    <xf numFmtId="0" fontId="33" fillId="17" borderId="0" applyNumberFormat="0" applyBorder="0" applyAlignment="0" applyProtection="0"/>
    <xf numFmtId="164" fontId="15" fillId="0" borderId="2">
      <protection locked="0"/>
    </xf>
    <xf numFmtId="0" fontId="16" fillId="18" borderId="0" applyBorder="0">
      <alignment horizontal="left" vertical="center" indent="1"/>
    </xf>
    <xf numFmtId="0" fontId="34" fillId="4" borderId="3" applyNumberFormat="0" applyAlignment="0" applyProtection="0"/>
    <xf numFmtId="0" fontId="35"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17" fillId="0" borderId="5"/>
    <xf numFmtId="4" fontId="15" fillId="20" borderId="5">
      <protection locked="0"/>
    </xf>
    <xf numFmtId="170" fontId="1" fillId="0" borderId="0" applyFont="0" applyFill="0" applyBorder="0" applyAlignment="0" applyProtection="0"/>
    <xf numFmtId="174" fontId="1" fillId="0" borderId="0" applyFont="0" applyFill="0" applyBorder="0" applyAlignment="0" applyProtection="0"/>
    <xf numFmtId="176" fontId="1" fillId="0" borderId="0" applyFont="0" applyFill="0" applyBorder="0" applyAlignment="0" applyProtection="0"/>
    <xf numFmtId="0" fontId="36" fillId="0" borderId="0" applyNumberFormat="0" applyFill="0" applyBorder="0" applyAlignment="0" applyProtection="0"/>
    <xf numFmtId="172" fontId="2" fillId="0" borderId="0" applyFont="0" applyFill="0" applyBorder="0" applyAlignment="0" applyProtection="0"/>
    <xf numFmtId="0" fontId="37" fillId="6" borderId="0" applyNumberFormat="0" applyBorder="0" applyAlignment="0" applyProtection="0"/>
    <xf numFmtId="4" fontId="15" fillId="21" borderId="5"/>
    <xf numFmtId="168" fontId="18" fillId="0" borderId="6"/>
    <xf numFmtId="37" fontId="19" fillId="22" borderId="2" applyBorder="0">
      <alignment horizontal="left" vertical="center" indent="1"/>
    </xf>
    <xf numFmtId="37" fontId="20" fillId="23" borderId="7" applyFill="0">
      <alignment vertical="center"/>
    </xf>
    <xf numFmtId="0" fontId="20" fillId="24" borderId="8" applyNumberFormat="0">
      <alignment horizontal="left" vertical="top" indent="1"/>
    </xf>
    <xf numFmtId="0" fontId="20" fillId="16" borderId="0" applyBorder="0">
      <alignment horizontal="left" vertical="center" indent="1"/>
    </xf>
    <xf numFmtId="0" fontId="20" fillId="0" borderId="8" applyNumberFormat="0" applyFill="0">
      <alignment horizontal="centerContinuous" vertical="top"/>
    </xf>
    <xf numFmtId="0" fontId="21" fillId="0" borderId="0" applyNumberFormat="0" applyFont="0" applyFill="0" applyAlignment="0" applyProtection="0"/>
    <xf numFmtId="0" fontId="22" fillId="0" borderId="0" applyNumberFormat="0" applyFont="0" applyFill="0" applyAlignment="0" applyProtection="0"/>
    <xf numFmtId="0" fontId="38" fillId="0" borderId="9" applyNumberFormat="0" applyFill="0" applyAlignment="0" applyProtection="0"/>
    <xf numFmtId="0" fontId="38" fillId="0" borderId="0" applyNumberFormat="0" applyFill="0" applyBorder="0" applyAlignment="0" applyProtection="0"/>
    <xf numFmtId="0" fontId="13" fillId="0" borderId="0" applyNumberFormat="0" applyFill="0" applyBorder="0" applyAlignment="0" applyProtection="0">
      <alignment vertical="top"/>
      <protection locked="0"/>
    </xf>
    <xf numFmtId="0" fontId="39" fillId="10" borderId="3" applyNumberFormat="0" applyAlignment="0" applyProtection="0"/>
    <xf numFmtId="168" fontId="18" fillId="0" borderId="10"/>
    <xf numFmtId="0" fontId="40" fillId="0" borderId="11" applyNumberFormat="0" applyFill="0" applyAlignment="0" applyProtection="0"/>
    <xf numFmtId="167" fontId="18" fillId="0" borderId="12"/>
    <xf numFmtId="0" fontId="41" fillId="7" borderId="0" applyNumberFormat="0" applyBorder="0" applyAlignment="0" applyProtection="0"/>
    <xf numFmtId="0" fontId="23" fillId="23" borderId="0">
      <alignment horizontal="left" wrapText="1" indent="1"/>
    </xf>
    <xf numFmtId="37" fontId="14" fillId="16" borderId="13" applyBorder="0">
      <alignment horizontal="left" vertical="center" indent="2"/>
    </xf>
    <xf numFmtId="0" fontId="24" fillId="0" borderId="0"/>
    <xf numFmtId="0" fontId="1" fillId="7" borderId="14" applyNumberFormat="0" applyFont="0" applyAlignment="0" applyProtection="0"/>
    <xf numFmtId="0" fontId="42" fillId="4" borderId="15" applyNumberFormat="0" applyAlignment="0" applyProtection="0"/>
    <xf numFmtId="9" fontId="1" fillId="0" borderId="0" applyFont="0" applyFill="0" applyBorder="0" applyAlignment="0" applyProtection="0"/>
    <xf numFmtId="178" fontId="25" fillId="25" borderId="16"/>
    <xf numFmtId="177" fontId="25" fillId="0" borderId="16" applyFont="0" applyFill="0" applyBorder="0" applyAlignment="0" applyProtection="0">
      <protection locked="0"/>
    </xf>
    <xf numFmtId="2" fontId="26" fillId="0" borderId="0">
      <protection locked="0"/>
    </xf>
    <xf numFmtId="0" fontId="1" fillId="26" borderId="0"/>
    <xf numFmtId="49" fontId="1" fillId="0" borderId="0" applyFont="0" applyFill="0" applyBorder="0" applyAlignment="0" applyProtection="0"/>
    <xf numFmtId="0" fontId="43" fillId="0" borderId="0" applyNumberFormat="0" applyFill="0" applyBorder="0" applyAlignment="0" applyProtection="0"/>
    <xf numFmtId="0" fontId="27" fillId="0" borderId="0">
      <alignment horizontal="right"/>
    </xf>
    <xf numFmtId="0" fontId="28" fillId="0" borderId="0"/>
    <xf numFmtId="0" fontId="1" fillId="0" borderId="17" applyNumberFormat="0" applyFont="0" applyBorder="0" applyAlignment="0" applyProtection="0"/>
    <xf numFmtId="173" fontId="1" fillId="0" borderId="0" applyFont="0" applyFill="0" applyBorder="0" applyAlignment="0" applyProtection="0"/>
    <xf numFmtId="175" fontId="1" fillId="0" borderId="0" applyFont="0" applyFill="0" applyBorder="0" applyAlignment="0" applyProtection="0"/>
    <xf numFmtId="0" fontId="44" fillId="0" borderId="0" applyNumberFormat="0" applyFill="0" applyBorder="0" applyAlignment="0" applyProtection="0"/>
  </cellStyleXfs>
  <cellXfs count="34">
    <xf numFmtId="0" fontId="0" fillId="0" borderId="0" xfId="0"/>
    <xf numFmtId="0" fontId="3" fillId="0" borderId="0" xfId="0" applyFont="1" applyProtection="1"/>
    <xf numFmtId="0" fontId="4" fillId="0" borderId="0" xfId="0" applyFont="1" applyFill="1" applyAlignment="1" applyProtection="1">
      <alignment horizontal="centerContinuous"/>
    </xf>
    <xf numFmtId="0" fontId="3" fillId="0" borderId="0" xfId="0" applyFont="1" applyFill="1" applyAlignment="1" applyProtection="1">
      <alignment horizontal="centerContinuous"/>
    </xf>
    <xf numFmtId="0" fontId="3" fillId="0" borderId="0" xfId="0" applyFont="1" applyAlignment="1" applyProtection="1">
      <alignment horizontal="centerContinuous"/>
    </xf>
    <xf numFmtId="49" fontId="5" fillId="0" borderId="0" xfId="68" applyFont="1" applyFill="1" applyAlignment="1" applyProtection="1">
      <alignment horizontal="centerContinuous"/>
      <protection locked="0"/>
    </xf>
    <xf numFmtId="0" fontId="6" fillId="0" borderId="0" xfId="0" applyFont="1" applyFill="1" applyAlignment="1" applyProtection="1">
      <alignment horizontal="centerContinuous"/>
    </xf>
    <xf numFmtId="169" fontId="7" fillId="0" borderId="0" xfId="68" applyNumberFormat="1" applyFont="1" applyFill="1" applyAlignment="1" applyProtection="1">
      <alignment horizontal="centerContinuous"/>
      <protection locked="0"/>
    </xf>
    <xf numFmtId="0" fontId="8" fillId="0" borderId="0" xfId="0" applyFont="1" applyFill="1" applyAlignment="1" applyProtection="1">
      <alignment horizontal="centerContinuous"/>
    </xf>
    <xf numFmtId="0" fontId="9" fillId="16" borderId="0" xfId="0" applyFont="1" applyFill="1" applyAlignment="1" applyProtection="1">
      <alignment horizontal="left"/>
    </xf>
    <xf numFmtId="0" fontId="10" fillId="0" borderId="0" xfId="0" applyFont="1" applyFill="1" applyAlignment="1" applyProtection="1">
      <alignment horizontal="centerContinuous"/>
    </xf>
    <xf numFmtId="0" fontId="6" fillId="0" borderId="0" xfId="0" applyFont="1" applyFill="1" applyAlignment="1" applyProtection="1">
      <alignment horizontal="left"/>
    </xf>
    <xf numFmtId="0" fontId="6" fillId="0" borderId="0" xfId="0" applyFont="1" applyFill="1" applyAlignment="1" applyProtection="1">
      <alignment horizontal="right"/>
    </xf>
    <xf numFmtId="0" fontId="11" fillId="0" borderId="18" xfId="0" applyFont="1" applyFill="1" applyBorder="1" applyAlignment="1" applyProtection="1">
      <alignment horizontal="centerContinuous"/>
    </xf>
    <xf numFmtId="0" fontId="9" fillId="0" borderId="0" xfId="0" applyFont="1" applyFill="1" applyProtection="1"/>
    <xf numFmtId="0" fontId="3" fillId="0" borderId="0" xfId="0" applyFont="1" applyFill="1" applyProtection="1"/>
    <xf numFmtId="0" fontId="11" fillId="0" borderId="18" xfId="0" applyFont="1" applyFill="1" applyBorder="1" applyAlignment="1" applyProtection="1">
      <alignment horizontal="right"/>
    </xf>
    <xf numFmtId="0" fontId="10" fillId="0" borderId="0" xfId="0" applyFont="1" applyFill="1" applyProtection="1"/>
    <xf numFmtId="0" fontId="10" fillId="0" borderId="0" xfId="0" applyFont="1" applyProtection="1"/>
    <xf numFmtId="171" fontId="3" fillId="0" borderId="0" xfId="63" applyNumberFormat="1" applyFont="1" applyFill="1" applyProtection="1"/>
    <xf numFmtId="38" fontId="3" fillId="0" borderId="0" xfId="0" applyNumberFormat="1" applyFont="1" applyFill="1" applyProtection="1">
      <protection locked="0"/>
    </xf>
    <xf numFmtId="165" fontId="3" fillId="0" borderId="12" xfId="0" applyNumberFormat="1" applyFont="1" applyFill="1" applyBorder="1" applyProtection="1"/>
    <xf numFmtId="171" fontId="3" fillId="0" borderId="12" xfId="63" applyNumberFormat="1" applyFont="1" applyFill="1" applyBorder="1" applyProtection="1"/>
    <xf numFmtId="14" fontId="10" fillId="24" borderId="0" xfId="0" applyNumberFormat="1" applyFont="1" applyFill="1" applyProtection="1"/>
    <xf numFmtId="0" fontId="3" fillId="0" borderId="18" xfId="0" applyFont="1" applyBorder="1" applyProtection="1"/>
    <xf numFmtId="165" fontId="3" fillId="0" borderId="13" xfId="0" applyNumberFormat="1" applyFont="1" applyFill="1" applyBorder="1" applyProtection="1"/>
    <xf numFmtId="171" fontId="3" fillId="0" borderId="13" xfId="63" applyNumberFormat="1" applyFont="1" applyFill="1" applyBorder="1" applyProtection="1"/>
    <xf numFmtId="171" fontId="3" fillId="0" borderId="18" xfId="63" applyNumberFormat="1" applyFont="1" applyFill="1" applyBorder="1" applyProtection="1"/>
    <xf numFmtId="166" fontId="10" fillId="24" borderId="0" xfId="0" applyNumberFormat="1" applyFont="1" applyFill="1" applyProtection="1"/>
    <xf numFmtId="0" fontId="29" fillId="0" borderId="0" xfId="0" applyFont="1" applyFill="1" applyAlignment="1" applyProtection="1">
      <alignment horizontal="right"/>
      <protection locked="0"/>
    </xf>
    <xf numFmtId="165" fontId="30" fillId="0" borderId="0" xfId="0" applyNumberFormat="1" applyFont="1" applyFill="1" applyProtection="1">
      <protection locked="0"/>
    </xf>
    <xf numFmtId="38" fontId="30" fillId="0" borderId="0" xfId="0" applyNumberFormat="1" applyFont="1" applyFill="1" applyProtection="1">
      <protection locked="0"/>
    </xf>
    <xf numFmtId="0" fontId="13" fillId="0" borderId="0" xfId="52" applyFont="1" applyAlignment="1" applyProtection="1">
      <alignment horizontal="center"/>
    </xf>
    <xf numFmtId="0" fontId="13" fillId="0" borderId="0" xfId="52" applyAlignment="1" applyProtection="1">
      <alignment horizontal="center"/>
    </xf>
  </cellXfs>
  <cellStyles count="7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1" xfId="45"/>
    <cellStyle name="Header2" xfId="46"/>
    <cellStyle name="Header3" xfId="47"/>
    <cellStyle name="Heading 1" xfId="48" builtinId="16" customBuiltin="1"/>
    <cellStyle name="Heading 2" xfId="49" builtinId="17" customBuiltin="1"/>
    <cellStyle name="Heading 3" xfId="50" builtinId="18" customBuiltin="1"/>
    <cellStyle name="Heading 4" xfId="51" builtinId="19" customBuiltin="1"/>
    <cellStyle name="Hyperlink" xfId="52" builtinId="8"/>
    <cellStyle name="Input" xfId="53" builtinId="20" customBuiltin="1"/>
    <cellStyle name="Level 2 Total" xfId="54"/>
    <cellStyle name="Linked Cell" xfId="55" builtinId="24" customBuiltin="1"/>
    <cellStyle name="Major Total" xfId="56"/>
    <cellStyle name="Neutral" xfId="57" builtinId="28" customBuiltin="1"/>
    <cellStyle name="NonPrint_TemTitle" xfId="58"/>
    <cellStyle name="Normal" xfId="0" builtinId="0"/>
    <cellStyle name="Normal 2" xfId="59"/>
    <cellStyle name="NormalRed" xfId="60"/>
    <cellStyle name="Note" xfId="61" builtinId="10" customBuiltin="1"/>
    <cellStyle name="Output" xfId="62" builtinId="21" customBuiltin="1"/>
    <cellStyle name="Percent" xfId="63" builtinId="5"/>
    <cellStyle name="Percent.0" xfId="64"/>
    <cellStyle name="Percent.00" xfId="65"/>
    <cellStyle name="RED POSTED" xfId="66"/>
    <cellStyle name="Standard_Anpassen der Amortisation" xfId="67"/>
    <cellStyle name="Text" xfId="68"/>
    <cellStyle name="Title" xfId="69" builtinId="15" customBuiltin="1"/>
    <cellStyle name="TmsRmn10BlueItalic" xfId="70"/>
    <cellStyle name="TmsRmn10Bold" xfId="71"/>
    <cellStyle name="Total" xfId="72" builtinId="25" customBuiltin="1"/>
    <cellStyle name="Währung [0]_Compiling Utility Macros" xfId="73"/>
    <cellStyle name="Währung_Compiling Utility Macros" xfId="74"/>
    <cellStyle name="Warning Text" xfId="7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133350</xdr:colOff>
      <xdr:row>2</xdr:row>
      <xdr:rowOff>133350</xdr:rowOff>
    </xdr:to>
    <xdr:sp macro="" textlink="">
      <xdr:nvSpPr>
        <xdr:cNvPr id="1026" name="Rectangle 2"/>
        <xdr:cNvSpPr>
          <a:spLocks noChangeArrowheads="1"/>
        </xdr:cNvSpPr>
      </xdr:nvSpPr>
      <xdr:spPr bwMode="auto">
        <a:xfrm>
          <a:off x="0" y="0"/>
          <a:ext cx="247650" cy="228600"/>
        </a:xfrm>
        <a:prstGeom prst="rect">
          <a:avLst/>
        </a:prstGeom>
        <a:solidFill>
          <a:srgbClr val="FFFFFF"/>
        </a:solid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B1:L31"/>
  <sheetViews>
    <sheetView showGridLines="0" showRowColHeaders="0" tabSelected="1" zoomScaleNormal="90" workbookViewId="0"/>
  </sheetViews>
  <sheetFormatPr defaultRowHeight="12.75" x14ac:dyDescent="0.2"/>
  <cols>
    <col min="1" max="1" width="1.7109375" style="1" customWidth="1"/>
    <col min="2" max="2" width="3.140625" style="1" customWidth="1"/>
    <col min="3" max="3" width="8.85546875" style="1" customWidth="1"/>
    <col min="4" max="4" width="13.7109375" style="1" customWidth="1"/>
    <col min="5" max="5" width="15" style="1" customWidth="1"/>
    <col min="6" max="6" width="11.7109375" style="1" customWidth="1"/>
    <col min="7" max="7" width="2.7109375" style="1" customWidth="1"/>
    <col min="8" max="8" width="15" style="1" customWidth="1"/>
    <col min="9" max="9" width="11.7109375" style="1" customWidth="1"/>
    <col min="10" max="10" width="2.7109375" style="1" customWidth="1"/>
    <col min="11" max="11" width="15" style="1" customWidth="1"/>
    <col min="12" max="12" width="11.7109375" style="1" customWidth="1"/>
    <col min="13" max="13" width="4.7109375" style="1" customWidth="1"/>
    <col min="14" max="16384" width="9.140625" style="1"/>
  </cols>
  <sheetData>
    <row r="1" spans="2:12" ht="2.1" customHeight="1" x14ac:dyDescent="0.2"/>
    <row r="2" spans="2:12" ht="6" customHeight="1" x14ac:dyDescent="0.2"/>
    <row r="3" spans="2:12" ht="33" x14ac:dyDescent="0.45">
      <c r="B3" s="2" t="s">
        <v>0</v>
      </c>
      <c r="C3" s="3"/>
      <c r="D3" s="3"/>
      <c r="E3" s="3"/>
      <c r="F3" s="3"/>
      <c r="G3" s="3"/>
      <c r="H3" s="3"/>
      <c r="I3" s="3"/>
      <c r="J3" s="3"/>
      <c r="K3" s="3"/>
      <c r="L3" s="4"/>
    </row>
    <row r="4" spans="2:12" ht="18.75" x14ac:dyDescent="0.3">
      <c r="B4" s="5" t="s">
        <v>1</v>
      </c>
      <c r="C4" s="6"/>
      <c r="D4" s="6"/>
      <c r="E4" s="6"/>
      <c r="F4" s="6"/>
      <c r="G4" s="3"/>
      <c r="H4" s="3"/>
      <c r="I4" s="3"/>
      <c r="J4" s="3"/>
      <c r="K4" s="3"/>
      <c r="L4" s="4"/>
    </row>
    <row r="5" spans="2:12" ht="15.75" x14ac:dyDescent="0.25">
      <c r="B5" s="7">
        <f ca="1">NOW()</f>
        <v>41937.997623263887</v>
      </c>
      <c r="C5" s="6"/>
      <c r="D5" s="6"/>
      <c r="E5" s="6"/>
      <c r="F5" s="6"/>
      <c r="G5" s="3"/>
      <c r="H5" s="3"/>
      <c r="I5" s="3"/>
      <c r="J5" s="3"/>
      <c r="K5" s="3"/>
      <c r="L5" s="4"/>
    </row>
    <row r="6" spans="2:12" ht="18" x14ac:dyDescent="0.25">
      <c r="B6" s="8"/>
      <c r="C6" s="6"/>
      <c r="D6" s="6"/>
      <c r="E6" s="6"/>
      <c r="F6" s="6"/>
      <c r="G6" s="6"/>
      <c r="H6" s="6"/>
      <c r="I6" s="6"/>
      <c r="J6" s="6"/>
      <c r="K6" s="6"/>
    </row>
    <row r="7" spans="2:12" ht="15.75" x14ac:dyDescent="0.25">
      <c r="B7" s="9" t="s">
        <v>2</v>
      </c>
      <c r="C7" s="10"/>
      <c r="D7" s="10"/>
      <c r="E7" s="29">
        <v>2007</v>
      </c>
      <c r="F7" s="6"/>
      <c r="G7" s="6"/>
      <c r="H7" s="6"/>
      <c r="I7" s="6"/>
      <c r="J7" s="6"/>
      <c r="K7" s="6"/>
    </row>
    <row r="8" spans="2:12" ht="15" x14ac:dyDescent="0.2">
      <c r="B8" s="11"/>
      <c r="C8" s="6"/>
      <c r="D8" s="6"/>
      <c r="E8" s="12"/>
      <c r="F8" s="6"/>
      <c r="G8" s="6"/>
      <c r="H8" s="6"/>
      <c r="I8" s="6"/>
      <c r="J8" s="6"/>
      <c r="K8" s="6"/>
    </row>
    <row r="9" spans="2:12" ht="15" x14ac:dyDescent="0.2">
      <c r="B9" s="11"/>
      <c r="C9" s="6"/>
      <c r="D9" s="6"/>
      <c r="E9" s="13">
        <f>IF(E7,E7,"")</f>
        <v>2007</v>
      </c>
      <c r="F9" s="13"/>
      <c r="G9" s="6"/>
      <c r="H9" s="13">
        <f>IF(SUM(E9),E9+1,"")</f>
        <v>2008</v>
      </c>
      <c r="I9" s="13"/>
      <c r="J9" s="12"/>
      <c r="K9" s="13">
        <f>IF(SUM(H9),H9+1,"")</f>
        <v>2009</v>
      </c>
      <c r="L9" s="13"/>
    </row>
    <row r="10" spans="2:12" ht="15.75" x14ac:dyDescent="0.25">
      <c r="B10" s="14" t="s">
        <v>3</v>
      </c>
      <c r="C10" s="15"/>
      <c r="D10" s="15"/>
      <c r="E10" s="16" t="s">
        <v>4</v>
      </c>
      <c r="F10" s="16" t="s">
        <v>5</v>
      </c>
      <c r="G10" s="17"/>
      <c r="H10" s="16" t="s">
        <v>4</v>
      </c>
      <c r="I10" s="16" t="s">
        <v>5</v>
      </c>
      <c r="J10" s="18"/>
      <c r="K10" s="16" t="s">
        <v>4</v>
      </c>
      <c r="L10" s="16" t="s">
        <v>5</v>
      </c>
    </row>
    <row r="11" spans="2:12" ht="20.100000000000001" customHeight="1" x14ac:dyDescent="0.2">
      <c r="B11" s="15"/>
      <c r="C11" s="15" t="s">
        <v>6</v>
      </c>
      <c r="D11" s="15"/>
      <c r="E11" s="30">
        <v>70000</v>
      </c>
      <c r="F11" s="19">
        <f>IF(AND(E11&gt;0,E18),ROUND(E11/E18,2),"")</f>
        <v>0.05</v>
      </c>
      <c r="G11" s="15"/>
      <c r="H11" s="30">
        <v>90000</v>
      </c>
      <c r="I11" s="19">
        <f>IF(AND(H11&gt;0,H18),ROUND(H11/H18,2),"")</f>
        <v>0.06</v>
      </c>
      <c r="K11" s="30">
        <v>90000</v>
      </c>
      <c r="L11" s="19">
        <f>IF(AND(K11&gt;0,K18),ROUND(K11/K18,2),"")</f>
        <v>0.06</v>
      </c>
    </row>
    <row r="12" spans="2:12" ht="20.100000000000001" customHeight="1" x14ac:dyDescent="0.2">
      <c r="B12" s="15"/>
      <c r="C12" s="15" t="s">
        <v>7</v>
      </c>
      <c r="D12" s="15"/>
      <c r="E12" s="31">
        <v>454775</v>
      </c>
      <c r="F12" s="19">
        <f>IF(AND(E12&gt;0,E18),ROUND(E12/E18,2),"")</f>
        <v>0.31</v>
      </c>
      <c r="G12" s="15"/>
      <c r="H12" s="31">
        <v>454775</v>
      </c>
      <c r="I12" s="19">
        <f>IF(AND(H12&gt;0,H18),ROUND(H12/H18,2),"")</f>
        <v>0.31</v>
      </c>
      <c r="K12" s="31">
        <v>454775</v>
      </c>
      <c r="L12" s="19">
        <f>IF(AND(K12&gt;0,K18),ROUND(K12/K18,2),"")</f>
        <v>0.31</v>
      </c>
    </row>
    <row r="13" spans="2:12" ht="20.100000000000001" customHeight="1" x14ac:dyDescent="0.2">
      <c r="B13" s="15"/>
      <c r="C13" s="15" t="s">
        <v>8</v>
      </c>
      <c r="D13" s="15"/>
      <c r="E13" s="31">
        <v>520000</v>
      </c>
      <c r="F13" s="19">
        <f>IF(AND(E13&gt;0,E18),ROUND(E13/E18,2),"")</f>
        <v>0.36</v>
      </c>
      <c r="G13" s="15"/>
      <c r="H13" s="31">
        <v>520000</v>
      </c>
      <c r="I13" s="19">
        <f>IF(AND(H13&gt;0,H18),ROUND(H13/H18,2),"")</f>
        <v>0.35</v>
      </c>
      <c r="K13" s="31">
        <v>520000</v>
      </c>
      <c r="L13" s="19">
        <f>IF(AND(K13&gt;0,K18),ROUND(K13/K18,2),"")</f>
        <v>0.35</v>
      </c>
    </row>
    <row r="14" spans="2:12" ht="20.100000000000001" customHeight="1" x14ac:dyDescent="0.2">
      <c r="B14" s="15"/>
      <c r="C14" s="15" t="s">
        <v>9</v>
      </c>
      <c r="D14" s="15"/>
      <c r="E14" s="31">
        <v>130000</v>
      </c>
      <c r="F14" s="19">
        <f>IF(AND(E14&gt;0,E18),ROUND(E14/E18,2),"")</f>
        <v>0.09</v>
      </c>
      <c r="G14" s="15"/>
      <c r="H14" s="31">
        <v>130000</v>
      </c>
      <c r="I14" s="19">
        <f>IF(AND(H14&gt;0,H18),ROUND(H14/H18,2),"")</f>
        <v>0.09</v>
      </c>
      <c r="K14" s="31">
        <v>130000</v>
      </c>
      <c r="L14" s="19">
        <f>IF(AND(K14&gt;0,K18),ROUND(K14/K18,2),"")</f>
        <v>0.09</v>
      </c>
    </row>
    <row r="15" spans="2:12" ht="20.100000000000001" customHeight="1" x14ac:dyDescent="0.2">
      <c r="B15" s="15"/>
      <c r="C15" s="15" t="s">
        <v>10</v>
      </c>
      <c r="D15" s="15"/>
      <c r="E15" s="31">
        <v>160000</v>
      </c>
      <c r="F15" s="19">
        <f>IF(AND(E15&gt;0,E18),ROUND(E15/E18,2),"")</f>
        <v>0.11</v>
      </c>
      <c r="G15" s="15"/>
      <c r="H15" s="31">
        <v>160000</v>
      </c>
      <c r="I15" s="19">
        <f>IF(AND(H15&gt;0,H18),ROUND(H15/H18,2),"")</f>
        <v>0.11</v>
      </c>
      <c r="K15" s="31">
        <v>160000</v>
      </c>
      <c r="L15" s="19">
        <f>IF(AND(K15&gt;0,K18),ROUND(K15/K18,2),"")</f>
        <v>0.11</v>
      </c>
    </row>
    <row r="16" spans="2:12" ht="20.100000000000001" customHeight="1" x14ac:dyDescent="0.2">
      <c r="B16" s="15"/>
      <c r="C16" s="15" t="s">
        <v>11</v>
      </c>
      <c r="D16" s="15"/>
      <c r="E16" s="31">
        <v>122000</v>
      </c>
      <c r="F16" s="19">
        <f>IF(AND(E16&gt;0,E18),ROUND(E16/E18,2),"")</f>
        <v>0.08</v>
      </c>
      <c r="G16" s="15"/>
      <c r="H16" s="31">
        <v>122000</v>
      </c>
      <c r="I16" s="19">
        <f>IF(AND(H16&gt;0,H18),ROUND(H16/H18,2),"")</f>
        <v>0.08</v>
      </c>
      <c r="K16" s="31">
        <v>122000</v>
      </c>
      <c r="L16" s="19">
        <f>IF(AND(K16&gt;0,K18),ROUND(K16/K18,2),"")</f>
        <v>0.08</v>
      </c>
    </row>
    <row r="17" spans="2:12" ht="20.100000000000001" customHeight="1" x14ac:dyDescent="0.2">
      <c r="B17" s="15"/>
      <c r="C17" s="15" t="s">
        <v>12</v>
      </c>
      <c r="D17" s="15"/>
      <c r="E17" s="20"/>
      <c r="F17" s="19" t="str">
        <f>IF(AND(E17&gt;0,E18),ROUND(E17/E18,2),"")</f>
        <v/>
      </c>
      <c r="G17" s="15"/>
      <c r="H17" s="20"/>
      <c r="I17" s="19" t="str">
        <f>IF(AND(H17&gt;0,H18),ROUND(H17/H18,2),"")</f>
        <v/>
      </c>
      <c r="K17" s="20"/>
      <c r="L17" s="19" t="str">
        <f>IF(AND(K17&gt;0,K18),ROUND(K17/K18,2),"")</f>
        <v/>
      </c>
    </row>
    <row r="18" spans="2:12" ht="20.100000000000001" customHeight="1" thickBot="1" x14ac:dyDescent="0.25">
      <c r="B18" s="15" t="s">
        <v>13</v>
      </c>
      <c r="C18" s="15"/>
      <c r="D18" s="15"/>
      <c r="E18" s="21">
        <f>IF(SUM(E11:E17),SUM(E11:E17),"")</f>
        <v>1456775</v>
      </c>
      <c r="F18" s="22">
        <f>IF(SUM(E18),E18/E18,"")</f>
        <v>1</v>
      </c>
      <c r="G18" s="15"/>
      <c r="H18" s="21">
        <f>IF(SUM(H11:H17),SUM(H11:H17),"")</f>
        <v>1476775</v>
      </c>
      <c r="I18" s="22">
        <f>IF(SUM(H18),H18/H18,"")</f>
        <v>1</v>
      </c>
      <c r="K18" s="21">
        <f>IF(SUM(K11:K17),SUM(K11:K17),"")</f>
        <v>1476775</v>
      </c>
      <c r="L18" s="22">
        <f>IF(SUM(K18),K18/K18,"")</f>
        <v>1</v>
      </c>
    </row>
    <row r="19" spans="2:12" ht="12.75" customHeight="1" thickTop="1" x14ac:dyDescent="0.2">
      <c r="J19" s="23"/>
    </row>
    <row r="20" spans="2:12" ht="20.100000000000001" customHeight="1" x14ac:dyDescent="0.25">
      <c r="B20" s="14" t="s">
        <v>14</v>
      </c>
      <c r="C20" s="15"/>
      <c r="E20" s="16" t="s">
        <v>4</v>
      </c>
      <c r="F20" s="16" t="s">
        <v>5</v>
      </c>
      <c r="G20" s="18"/>
      <c r="H20" s="16" t="s">
        <v>4</v>
      </c>
      <c r="I20" s="16" t="s">
        <v>5</v>
      </c>
      <c r="J20" s="23"/>
      <c r="K20" s="16" t="s">
        <v>4</v>
      </c>
      <c r="L20" s="16" t="s">
        <v>5</v>
      </c>
    </row>
    <row r="21" spans="2:12" ht="20.100000000000001" customHeight="1" x14ac:dyDescent="0.2">
      <c r="B21" s="15"/>
      <c r="C21" s="15" t="s">
        <v>15</v>
      </c>
      <c r="E21" s="30">
        <v>11250</v>
      </c>
      <c r="F21" s="19">
        <f>IF(AND(E21&gt;0,E26),ROUND(E21/E26,2),"")</f>
        <v>0.04</v>
      </c>
      <c r="H21" s="30">
        <v>11250</v>
      </c>
      <c r="I21" s="19">
        <f>IF(AND(H21&gt;0,H26),ROUND(H21/H26,2),"")</f>
        <v>0.04</v>
      </c>
      <c r="J21" s="23"/>
      <c r="K21" s="30">
        <v>12000</v>
      </c>
      <c r="L21" s="19">
        <f>IF(AND(K21&gt;0,K26),ROUND(K21/K26,2),"")</f>
        <v>0.04</v>
      </c>
    </row>
    <row r="22" spans="2:12" ht="20.100000000000001" customHeight="1" x14ac:dyDescent="0.2">
      <c r="B22" s="15"/>
      <c r="C22" s="15" t="s">
        <v>16</v>
      </c>
      <c r="E22" s="31">
        <v>10500</v>
      </c>
      <c r="F22" s="19">
        <f>IF(AND(E22&gt;0,E26),ROUND(E22/E26,2),"")</f>
        <v>0.03</v>
      </c>
      <c r="H22" s="31">
        <v>10500</v>
      </c>
      <c r="I22" s="19">
        <f>IF(AND(H22&gt;0,H26),ROUND(H22/H26,2),"")</f>
        <v>0.03</v>
      </c>
      <c r="J22" s="23"/>
      <c r="K22" s="31">
        <v>10500</v>
      </c>
      <c r="L22" s="19">
        <f>IF(AND(K22&gt;0,K26),ROUND(K22/K26,2),"")</f>
        <v>0.03</v>
      </c>
    </row>
    <row r="23" spans="2:12" ht="20.100000000000001" customHeight="1" x14ac:dyDescent="0.2">
      <c r="B23" s="15"/>
      <c r="C23" s="15" t="s">
        <v>17</v>
      </c>
      <c r="E23" s="31">
        <v>229000</v>
      </c>
      <c r="F23" s="19">
        <f>IF(AND(E23&gt;0,E26),ROUND(E23/E26,2),"")</f>
        <v>0.76</v>
      </c>
      <c r="H23" s="31">
        <v>229000</v>
      </c>
      <c r="I23" s="19">
        <f>IF(AND(H23&gt;0,H26),ROUND(H23/H26,2),"")</f>
        <v>0.76</v>
      </c>
      <c r="J23" s="23"/>
      <c r="K23" s="31">
        <v>229000</v>
      </c>
      <c r="L23" s="19">
        <f>IF(AND(K23&gt;0,K26),ROUND(K23/K26,2),"")</f>
        <v>0.75</v>
      </c>
    </row>
    <row r="24" spans="2:12" ht="20.100000000000001" customHeight="1" x14ac:dyDescent="0.2">
      <c r="B24" s="15"/>
      <c r="C24" s="15" t="s">
        <v>18</v>
      </c>
      <c r="E24" s="31">
        <v>52500</v>
      </c>
      <c r="F24" s="19">
        <f>IF(AND(E24&gt;0,E26),ROUND(E24/E26,2),"")</f>
        <v>0.17</v>
      </c>
      <c r="H24" s="31">
        <v>52500</v>
      </c>
      <c r="I24" s="19">
        <f>IF(AND(H24&gt;0,H26),ROUND(H24/H26,2),"")</f>
        <v>0.17</v>
      </c>
      <c r="J24" s="23"/>
      <c r="K24" s="31">
        <v>52500</v>
      </c>
      <c r="L24" s="19">
        <f>IF(AND(K24&gt;0,K26),ROUND(K24/K26,2),"")</f>
        <v>0.17</v>
      </c>
    </row>
    <row r="25" spans="2:12" ht="20.100000000000001" customHeight="1" x14ac:dyDescent="0.2">
      <c r="B25" s="15"/>
      <c r="E25" s="24"/>
      <c r="F25" s="19" t="str">
        <f>IF(AND(E25&gt;0,E26),ROUND(E25/E26,2),"")</f>
        <v/>
      </c>
      <c r="H25" s="24"/>
      <c r="I25" s="1" t="str">
        <f>IF(AND(H25&gt;0,H26),ROUND(H25/H26,2),"")</f>
        <v/>
      </c>
      <c r="J25" s="23"/>
      <c r="K25" s="24"/>
      <c r="L25" s="1" t="str">
        <f>IF(AND(K25&gt;0,K26),ROUND(K25/K26,2),"")</f>
        <v/>
      </c>
    </row>
    <row r="26" spans="2:12" ht="20.100000000000001" customHeight="1" x14ac:dyDescent="0.2">
      <c r="B26" s="15"/>
      <c r="C26" s="15" t="s">
        <v>19</v>
      </c>
      <c r="E26" s="25">
        <f>IF(SUM(E21:E24),SUM(E21:E24),"")</f>
        <v>303250</v>
      </c>
      <c r="F26" s="26">
        <f>IF(SUM(E26),E26/E26,"")</f>
        <v>1</v>
      </c>
      <c r="H26" s="25">
        <f>IF(SUM(H21:H24),SUM(H21:H24),"")</f>
        <v>303250</v>
      </c>
      <c r="I26" s="26">
        <f>IF(SUM(H26),H26/H26,"")</f>
        <v>1</v>
      </c>
      <c r="J26" s="23"/>
      <c r="K26" s="25">
        <f>IF(SUM(K21:K24),SUM(K21:K24),"")</f>
        <v>304000</v>
      </c>
      <c r="L26" s="26">
        <f>IF(SUM(K26),K26/K26,"")</f>
        <v>1</v>
      </c>
    </row>
    <row r="27" spans="2:12" ht="20.100000000000001" customHeight="1" x14ac:dyDescent="0.25">
      <c r="B27" s="14" t="s">
        <v>20</v>
      </c>
      <c r="C27" s="15"/>
      <c r="E27" s="25">
        <f>IF(SUM(E18,E26),SUM(E18)-SUM(E26),"")</f>
        <v>1153525</v>
      </c>
      <c r="F27" s="27">
        <f>IF(SUM(E28),SUM(E27)/SUM(E28),"")</f>
        <v>0.79183470336874262</v>
      </c>
      <c r="H27" s="25">
        <f>IF(SUM(H18,H26),SUM(H18)-SUM(H26),"")</f>
        <v>1173525</v>
      </c>
      <c r="I27" s="27">
        <f>IF(SUM(H28),SUM(H27)/SUM(H28),"")</f>
        <v>0.79465389108022544</v>
      </c>
      <c r="J27" s="23"/>
      <c r="K27" s="25">
        <f>IF(SUM(K18,K26),SUM(K18)-SUM(K26),"")</f>
        <v>1172775</v>
      </c>
      <c r="L27" s="27">
        <f>IF(SUM(K28),SUM(K27)/SUM(K28),"")</f>
        <v>0.79414602766162756</v>
      </c>
    </row>
    <row r="28" spans="2:12" ht="20.100000000000001" customHeight="1" thickBot="1" x14ac:dyDescent="0.25">
      <c r="B28" s="15" t="s">
        <v>21</v>
      </c>
      <c r="C28" s="15"/>
      <c r="E28" s="21">
        <f>IF(SUM(E26,E27),SUM(E26)+SUM(E27),"")</f>
        <v>1456775</v>
      </c>
      <c r="F28" s="22">
        <f>IF(SUM(E18),E28/E18,"")</f>
        <v>1</v>
      </c>
      <c r="H28" s="21">
        <f>IF(SUM(H26,H27),SUM(H26)+SUM(H27),"")</f>
        <v>1476775</v>
      </c>
      <c r="I28" s="22">
        <f>IF(SUM(H18),H28/H18,"")</f>
        <v>1</v>
      </c>
      <c r="J28" s="28"/>
      <c r="K28" s="21">
        <f>IF(SUM(K26,K27),SUM(K26)+SUM(K27),"")</f>
        <v>1476775</v>
      </c>
      <c r="L28" s="22">
        <f>IF(SUM(K18),K28/K18,"")</f>
        <v>1</v>
      </c>
    </row>
    <row r="29" spans="2:12" ht="13.5" thickTop="1" x14ac:dyDescent="0.2"/>
    <row r="31" spans="2:12" x14ac:dyDescent="0.2">
      <c r="B31" s="32"/>
      <c r="C31" s="33"/>
      <c r="D31" s="33"/>
      <c r="E31" s="33"/>
      <c r="F31" s="33"/>
      <c r="G31" s="33"/>
      <c r="H31" s="33"/>
      <c r="I31" s="33"/>
      <c r="J31" s="33"/>
      <c r="K31" s="33"/>
      <c r="L31" s="33"/>
    </row>
  </sheetData>
  <mergeCells count="1">
    <mergeCell ref="B31:L31"/>
  </mergeCells>
  <phoneticPr fontId="0" type="noConversion"/>
  <printOptions horizontalCentered="1"/>
  <pageMargins left="0.75" right="0.75" top="1" bottom="1" header="0.5" footer="0.5"/>
  <pageSetup scale="80" orientation="portrait" horizontalDpi="360" verticalDpi="360"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49F5F2F1-F095-4DDC-BA08-1D69E820E1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Comparative Balance Sheet</vt:lpstr>
      <vt:lpstr>'Comparative Balance Sheet'!Print_Area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2014-10-25T20:56:40Z</dcterms:created>
  <dcterms:modified xsi:type="dcterms:W3CDTF">2014-10-25T20:56:40Z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TC018774969991</vt:lpwstr>
  </property>
</Properties>
</file>